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igerim.akhatova\Desktop\ВСС\2023\На сайт 01 03 - 01 08\01 05\"/>
    </mc:Choice>
  </mc:AlternateContent>
  <xr:revisionPtr revIDLastSave="0" documentId="13_ncr:1_{F82A7920-6E91-4893-9E97-EC8C0970D033}" xr6:coauthVersionLast="47" xr6:coauthVersionMax="47" xr10:uidLastSave="{00000000-0000-0000-0000-000000000000}"/>
  <bookViews>
    <workbookView xWindow="14400" yWindow="0" windowWidth="14400" windowHeight="15600" activeTab="1" xr2:uid="{00000000-000D-0000-FFFF-FFFF00000000}"/>
  </bookViews>
  <sheets>
    <sheet name="ЕДБ" sheetId="5" r:id="rId1"/>
    <sheet name="ЛК" sheetId="3" r:id="rId2"/>
    <sheet name="МҚҰ" sheetId="4" r:id="rId3"/>
  </sheets>
  <definedNames>
    <definedName name="_xlnm.Print_Area" localSheetId="1">ЛК!$A$1:$E$16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5" l="1"/>
  <c r="G15" i="5"/>
  <c r="F15" i="5"/>
  <c r="E15" i="5"/>
  <c r="C15" i="5"/>
  <c r="B15" i="5"/>
  <c r="J14" i="5"/>
  <c r="I13" i="5"/>
  <c r="I15" i="5" s="1"/>
  <c r="D12" i="5"/>
  <c r="J12" i="5" s="1"/>
  <c r="J11" i="5"/>
  <c r="J10" i="5"/>
  <c r="J9" i="5"/>
  <c r="J8" i="5"/>
  <c r="J7" i="5"/>
  <c r="J6" i="5"/>
  <c r="D14" i="4"/>
  <c r="E13" i="4"/>
  <c r="E12" i="4"/>
  <c r="E11" i="4"/>
  <c r="E10" i="4"/>
  <c r="E9" i="4"/>
  <c r="E8" i="4"/>
  <c r="E7" i="4"/>
  <c r="E6" i="4"/>
  <c r="E12" i="3"/>
  <c r="E11" i="3"/>
  <c r="E10" i="3"/>
  <c r="E9" i="3"/>
  <c r="E8" i="3"/>
  <c r="E7" i="3"/>
  <c r="E6" i="3"/>
  <c r="D14" i="3"/>
  <c r="J13" i="5" l="1"/>
  <c r="J15" i="5" s="1"/>
  <c r="D15" i="5"/>
  <c r="E13" i="3"/>
  <c r="C14" i="3"/>
  <c r="E14" i="3" s="1"/>
  <c r="C14" i="4"/>
  <c r="E14" i="4"/>
</calcChain>
</file>

<file path=xl/sharedStrings.xml><?xml version="1.0" encoding="utf-8"?>
<sst xmlns="http://schemas.openxmlformats.org/spreadsheetml/2006/main" count="62" uniqueCount="53">
  <si>
    <t>№</t>
  </si>
  <si>
    <t>Қор серіктесінің атауы</t>
  </si>
  <si>
    <t>Қордың меншікті бағдарламалары</t>
  </si>
  <si>
    <t>Бюджеттік қаражат</t>
  </si>
  <si>
    <t>Барлығы</t>
  </si>
  <si>
    <t>БАРЛЫҒЫ</t>
  </si>
  <si>
    <t>Ескертпе: БҚ туралы ақпаратта Серіктестердің қаражатты бірінші және екінші игеруі есепке алынған.</t>
  </si>
  <si>
    <t>Исламдық қаржыландыру қағидаттарына негізделген ШОБ қаржыландыру бағдарламасы</t>
  </si>
  <si>
    <t xml:space="preserve">Лизинг
бағдарламасы </t>
  </si>
  <si>
    <t>АО Лизинг Групп</t>
  </si>
  <si>
    <t>ТОО ТехноЛизинг</t>
  </si>
  <si>
    <t>АО Форте Лизинг</t>
  </si>
  <si>
    <t>АО Халык Лизинг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</si>
  <si>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</si>
  <si>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</si>
  <si>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</si>
  <si>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</si>
  <si>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</si>
  <si>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ТОО Нур Лизинг</t>
  </si>
  <si>
    <t>ҚР Ұлттық Қорының қаражаты</t>
  </si>
  <si>
    <t>Қордың және ЖАО қаражаты</t>
  </si>
  <si>
    <t>“Даму аймақтар"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</si>
  <si>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</si>
  <si>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</si>
  <si>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</si>
  <si>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</si>
  <si>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</si>
  <si>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</si>
  <si>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</si>
  <si>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ТОО МФО Арнур Кредит</t>
  </si>
  <si>
    <t>ТОО МФО КМФ</t>
  </si>
  <si>
    <t>ТОО МФО Тойота Файнаншл Сервисез Казахстан</t>
  </si>
  <si>
    <t>ТОО МФО Ырыс</t>
  </si>
  <si>
    <t>ТОО "МФО Актобе ауыл микрокредит"</t>
  </si>
  <si>
    <t>ТОО "МФО Business Finance"</t>
  </si>
  <si>
    <t>ТОО "МФО "РИЦ Кызылорда"</t>
  </si>
  <si>
    <t>ТОО "МФО "TAS Microfinance"</t>
  </si>
  <si>
    <t>ТОО Capital leasing group</t>
  </si>
  <si>
    <t>АО Казахстанская Иджара Компания</t>
  </si>
  <si>
    <t>ТОО Эксперт Лизинг</t>
  </si>
  <si>
    <t>ИТОГО</t>
  </si>
  <si>
    <t>АО Банк ЦентрКредит</t>
  </si>
  <si>
    <t>АО Евразийский банк</t>
  </si>
  <si>
    <t>АО Народный Банк Казахстана 
(АО Казкоммерцбанк)</t>
  </si>
  <si>
    <t>АО Народный Банк Казахстана</t>
  </si>
  <si>
    <t>АО Bank RBK</t>
  </si>
  <si>
    <t>АО ForteBank</t>
  </si>
  <si>
    <t>АО Исламский Банк Al Hilal</t>
  </si>
  <si>
    <t>АО ДБ Казахстан-Зираат Интернешнл Банк</t>
  </si>
  <si>
    <t>01.05.2023 ж. жағдай бойынша Қордың бағдарламалары аясында екінші деңгейдегі банктердегі уақытша бос қаражаттар туралы ақпарат</t>
  </si>
  <si>
    <t>01.05.2023 ж. жағдай бойынша Қордың бағдарламалары аясында лизингтік компаниялардағы уақытша бос қаражаттар туралы ақпарат</t>
  </si>
  <si>
    <t xml:space="preserve"> 01.05.2023 ж. жағдай бойынша Қордың бағдарламалары аясында МҚҰ уақытша бос қаражаттар туралы </t>
  </si>
  <si>
    <t>АО Нурбанк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</si>
</sst>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4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0" xfId="1" applyNumberFormat="1" applyFont="1" applyFill="1"/>
    <xf numFmtId="167" fontId="3" fillId="0" borderId="1" xfId="1" applyNumberFormat="1" applyFont="1" applyFill="1" applyBorder="1" applyAlignment="1">
      <alignment horizontal="left" indent="1"/>
    </xf>
    <xf numFmtId="166" fontId="2" fillId="3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2" fillId="3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4" fillId="0" borderId="1" xfId="1" applyNumberFormat="1" applyFont="1" applyFill="1" applyBorder="1"/>
    <xf numFmtId="167" fontId="2" fillId="0" borderId="5" xfId="1" applyNumberFormat="1" applyFont="1" applyFill="1" applyBorder="1" applyAlignment="1">
      <alignment horizontal="center" vertical="center" wrapText="1"/>
    </xf>
    <xf numFmtId="167" fontId="3" fillId="0" borderId="7" xfId="1" applyNumberFormat="1" applyFont="1" applyFill="1" applyBorder="1" applyAlignment="1">
      <alignment horizontal="center" vertical="center" wrapText="1"/>
    </xf>
    <xf numFmtId="167" fontId="3" fillId="0" borderId="1" xfId="1" applyNumberFormat="1" applyFont="1" applyFill="1" applyBorder="1" applyAlignment="1">
      <alignment horizontal="center" vertical="center" wrapText="1"/>
    </xf>
    <xf numFmtId="166" fontId="7" fillId="0" borderId="0" xfId="1" applyNumberFormat="1" applyFont="1"/>
    <xf numFmtId="167" fontId="7" fillId="0" borderId="0" xfId="1" applyNumberFormat="1" applyFont="1"/>
    <xf numFmtId="167" fontId="4" fillId="2" borderId="8" xfId="2" applyNumberFormat="1" applyFont="1" applyFill="1" applyBorder="1" applyAlignment="1">
      <alignment horizontal="center" vertical="center" wrapText="1"/>
    </xf>
    <xf numFmtId="166" fontId="7" fillId="0" borderId="1" xfId="1" applyNumberFormat="1" applyFont="1" applyFill="1" applyBorder="1"/>
    <xf numFmtId="167" fontId="9" fillId="0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right" indent="1"/>
    </xf>
    <xf numFmtId="167" fontId="7" fillId="3" borderId="1" xfId="1" applyNumberFormat="1" applyFont="1" applyFill="1" applyBorder="1" applyAlignment="1">
      <alignment horizontal="left" indent="1"/>
    </xf>
    <xf numFmtId="167" fontId="7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left" indent="1"/>
    </xf>
    <xf numFmtId="166" fontId="8" fillId="0" borderId="1" xfId="1" applyNumberFormat="1" applyFont="1" applyFill="1" applyBorder="1" applyAlignment="1">
      <alignment horizontal="right" indent="1"/>
    </xf>
    <xf numFmtId="166" fontId="7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7" fontId="8" fillId="0" borderId="0" xfId="1" applyNumberFormat="1" applyFont="1" applyBorder="1" applyAlignment="1">
      <alignment horizontal="left" indent="1"/>
    </xf>
    <xf numFmtId="167" fontId="8" fillId="0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 applyAlignment="1">
      <alignment vertical="center"/>
    </xf>
    <xf numFmtId="167" fontId="3" fillId="3" borderId="0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4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0" fillId="0" borderId="1" xfId="0" applyNumberFormat="1" applyBorder="1" applyAlignment="1">
      <alignment vertical="center" wrapText="1"/>
    </xf>
    <xf numFmtId="167" fontId="10" fillId="0" borderId="1" xfId="0" applyNumberFormat="1" applyFont="1" applyBorder="1" applyAlignment="1">
      <alignment vertical="center" wrapText="1"/>
    </xf>
    <xf numFmtId="167" fontId="10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vertical="center"/>
    </xf>
    <xf numFmtId="167" fontId="3" fillId="4" borderId="4" xfId="1" applyNumberFormat="1" applyFont="1" applyFill="1" applyBorder="1" applyAlignment="1">
      <alignment horizontal="center" vertical="center" wrapText="1"/>
    </xf>
    <xf numFmtId="167" fontId="3" fillId="4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4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8" fillId="2" borderId="4" xfId="1" applyNumberFormat="1" applyFont="1" applyFill="1" applyBorder="1" applyAlignment="1">
      <alignment horizontal="center" vertical="center" wrapText="1"/>
    </xf>
    <xf numFmtId="167" fontId="8" fillId="2" borderId="6" xfId="1" applyNumberFormat="1" applyFont="1" applyFill="1" applyBorder="1" applyAlignment="1">
      <alignment horizontal="center" vertical="center" wrapText="1"/>
    </xf>
    <xf numFmtId="167" fontId="8" fillId="2" borderId="5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 xr:uid="{00000000-0005-0000-0000-000002000000}"/>
  </cellStyles>
  <dxfs count="8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zoomScale="50" zoomScaleNormal="50" workbookViewId="0">
      <selection activeCell="B34" sqref="B34"/>
    </sheetView>
  </sheetViews>
  <sheetFormatPr defaultRowHeight="15" x14ac:dyDescent="0.25"/>
  <cols>
    <col min="1" max="1" width="50.140625" customWidth="1"/>
    <col min="2" max="2" width="43" customWidth="1"/>
    <col min="3" max="3" width="24.42578125" customWidth="1"/>
    <col min="4" max="4" width="28.5703125" customWidth="1"/>
    <col min="5" max="5" width="22.85546875" customWidth="1"/>
    <col min="6" max="6" width="33.85546875" customWidth="1"/>
    <col min="7" max="7" width="29.140625" customWidth="1"/>
    <col min="8" max="8" width="34.140625" customWidth="1"/>
    <col min="9" max="9" width="36" customWidth="1"/>
    <col min="10" max="10" width="25.42578125" customWidth="1"/>
    <col min="11" max="11" width="19.85546875" bestFit="1" customWidth="1"/>
  </cols>
  <sheetData>
    <row r="1" spans="1:11" x14ac:dyDescent="0.25">
      <c r="B1" s="2" t="s">
        <v>49</v>
      </c>
      <c r="K1" s="2"/>
    </row>
    <row r="2" spans="1:11" x14ac:dyDescent="0.2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" customHeight="1" x14ac:dyDescent="0.25">
      <c r="A3" s="46" t="s">
        <v>1</v>
      </c>
      <c r="B3" s="47" t="s">
        <v>2</v>
      </c>
      <c r="C3" s="48"/>
      <c r="D3" s="39"/>
      <c r="E3" s="40" t="s">
        <v>3</v>
      </c>
      <c r="F3" s="49" t="s">
        <v>19</v>
      </c>
      <c r="G3" s="49"/>
      <c r="H3" s="49"/>
      <c r="I3" s="50" t="s">
        <v>20</v>
      </c>
      <c r="J3" s="46" t="s">
        <v>4</v>
      </c>
    </row>
    <row r="4" spans="1:11" ht="15" customHeight="1" x14ac:dyDescent="0.25">
      <c r="A4" s="46"/>
      <c r="B4" s="52" t="s">
        <v>21</v>
      </c>
      <c r="C4" s="52" t="s">
        <v>22</v>
      </c>
      <c r="D4" s="52" t="s">
        <v>7</v>
      </c>
      <c r="E4" s="52" t="s">
        <v>23</v>
      </c>
      <c r="F4" s="54" t="s">
        <v>24</v>
      </c>
      <c r="G4" s="54"/>
      <c r="H4" s="54"/>
      <c r="I4" s="51"/>
      <c r="J4" s="46"/>
    </row>
    <row r="5" spans="1:11" ht="81.75" customHeight="1" x14ac:dyDescent="0.25">
      <c r="A5" s="46"/>
      <c r="B5" s="53"/>
      <c r="C5" s="53"/>
      <c r="D5" s="53"/>
      <c r="E5" s="53"/>
      <c r="F5" s="38" t="s">
        <v>25</v>
      </c>
      <c r="G5" s="38" t="s">
        <v>26</v>
      </c>
      <c r="H5" s="38" t="s">
        <v>27</v>
      </c>
      <c r="I5" s="38" t="s">
        <v>28</v>
      </c>
      <c r="J5" s="46"/>
    </row>
    <row r="6" spans="1:11" x14ac:dyDescent="0.25">
      <c r="A6" s="44" t="s">
        <v>41</v>
      </c>
      <c r="B6" s="41">
        <v>848630053.64999998</v>
      </c>
      <c r="C6" s="41"/>
      <c r="D6" s="41"/>
      <c r="E6" s="41">
        <v>174256897.63999999</v>
      </c>
      <c r="F6" s="41">
        <v>440617668.31999999</v>
      </c>
      <c r="G6" s="41">
        <v>814741987.80999994</v>
      </c>
      <c r="H6" s="41">
        <v>314258781.61000001</v>
      </c>
      <c r="I6" s="41">
        <v>194370998.84</v>
      </c>
      <c r="J6" s="42">
        <f>B6+C6+D6+E6+F6+G6+H6+I6</f>
        <v>2786876387.8700004</v>
      </c>
    </row>
    <row r="7" spans="1:11" x14ac:dyDescent="0.25">
      <c r="A7" s="44" t="s">
        <v>42</v>
      </c>
      <c r="B7" s="41">
        <v>492487817.5</v>
      </c>
      <c r="C7" s="41"/>
      <c r="D7" s="41"/>
      <c r="E7" s="41">
        <v>32325303.379999999</v>
      </c>
      <c r="F7" s="41">
        <v>238983531.99000001</v>
      </c>
      <c r="G7" s="41">
        <v>431439256.80000001</v>
      </c>
      <c r="H7" s="41">
        <v>323917174.69</v>
      </c>
      <c r="I7" s="41"/>
      <c r="J7" s="42">
        <f t="shared" ref="J7:J14" si="0">B7+C7+D7+E7+F7+G7+H7+I7</f>
        <v>1519153084.3600001</v>
      </c>
    </row>
    <row r="8" spans="1:11" ht="28.5" customHeight="1" x14ac:dyDescent="0.25">
      <c r="A8" s="44" t="s">
        <v>43</v>
      </c>
      <c r="B8" s="41"/>
      <c r="C8" s="41"/>
      <c r="D8" s="41"/>
      <c r="E8" s="41"/>
      <c r="F8" s="41">
        <v>1458342495.72</v>
      </c>
      <c r="G8" s="41">
        <v>383505190.38</v>
      </c>
      <c r="H8" s="41">
        <v>284680843.25999999</v>
      </c>
      <c r="I8" s="41">
        <v>19234913.25</v>
      </c>
      <c r="J8" s="42">
        <f t="shared" si="0"/>
        <v>2145763442.6099999</v>
      </c>
    </row>
    <row r="9" spans="1:11" x14ac:dyDescent="0.25">
      <c r="A9" s="44" t="s">
        <v>44</v>
      </c>
      <c r="B9" s="41"/>
      <c r="C9" s="41"/>
      <c r="D9" s="41"/>
      <c r="E9" s="41">
        <v>584655269.46000004</v>
      </c>
      <c r="F9" s="41">
        <v>570679266.26999998</v>
      </c>
      <c r="G9" s="41">
        <v>742578188.39999998</v>
      </c>
      <c r="H9" s="41">
        <v>157230886.53</v>
      </c>
      <c r="I9" s="41">
        <v>1272766213.3199999</v>
      </c>
      <c r="J9" s="42">
        <f t="shared" si="0"/>
        <v>3327909823.98</v>
      </c>
    </row>
    <row r="10" spans="1:11" x14ac:dyDescent="0.25">
      <c r="A10" s="44" t="s">
        <v>45</v>
      </c>
      <c r="B10" s="41">
        <v>1470667696.78</v>
      </c>
      <c r="C10" s="41">
        <v>2136178.94</v>
      </c>
      <c r="D10" s="41"/>
      <c r="E10" s="41"/>
      <c r="F10" s="41">
        <v>194872673.69</v>
      </c>
      <c r="G10" s="41">
        <v>388432342.27999997</v>
      </c>
      <c r="H10" s="41">
        <v>204482481.91999999</v>
      </c>
      <c r="I10" s="41">
        <v>3259988977.0500002</v>
      </c>
      <c r="J10" s="42">
        <f t="shared" si="0"/>
        <v>5520580350.6599998</v>
      </c>
    </row>
    <row r="11" spans="1:11" x14ac:dyDescent="0.25">
      <c r="A11" s="44" t="s">
        <v>46</v>
      </c>
      <c r="B11" s="41"/>
      <c r="C11" s="41"/>
      <c r="D11" s="41"/>
      <c r="E11" s="41">
        <v>767856609</v>
      </c>
      <c r="F11" s="41">
        <v>1716451267</v>
      </c>
      <c r="G11" s="41">
        <v>1144957732</v>
      </c>
      <c r="H11" s="41">
        <v>1182693547</v>
      </c>
      <c r="I11" s="41">
        <v>1155969769</v>
      </c>
      <c r="J11" s="42">
        <f t="shared" si="0"/>
        <v>5967928924</v>
      </c>
    </row>
    <row r="12" spans="1:11" x14ac:dyDescent="0.25">
      <c r="A12" s="44" t="s">
        <v>47</v>
      </c>
      <c r="B12" s="41"/>
      <c r="C12" s="41"/>
      <c r="D12" s="41">
        <f>872995852.68+371529285</f>
        <v>1244525137.6799998</v>
      </c>
      <c r="E12" s="41"/>
      <c r="F12" s="41"/>
      <c r="G12" s="41"/>
      <c r="H12" s="41"/>
      <c r="I12" s="41"/>
      <c r="J12" s="42">
        <f t="shared" si="0"/>
        <v>1244525137.6799998</v>
      </c>
    </row>
    <row r="13" spans="1:11" x14ac:dyDescent="0.25">
      <c r="A13" s="44" t="s">
        <v>52</v>
      </c>
      <c r="B13" s="41"/>
      <c r="C13" s="41"/>
      <c r="D13" s="41"/>
      <c r="E13" s="41">
        <v>-9815856.0600000005</v>
      </c>
      <c r="F13" s="41">
        <v>187585329.28999999</v>
      </c>
      <c r="G13" s="41">
        <v>215989841.84999999</v>
      </c>
      <c r="H13" s="41">
        <v>328244684.42000002</v>
      </c>
      <c r="I13" s="41">
        <f>3725742.72+8920824.58+20536685.31+48328311.71</f>
        <v>81511564.319999993</v>
      </c>
      <c r="J13" s="42">
        <f t="shared" si="0"/>
        <v>803515563.81999993</v>
      </c>
    </row>
    <row r="14" spans="1:11" x14ac:dyDescent="0.25">
      <c r="A14" s="44" t="s">
        <v>48</v>
      </c>
      <c r="B14" s="41">
        <v>174139418.53999999</v>
      </c>
      <c r="C14" s="41"/>
      <c r="D14" s="41"/>
      <c r="E14" s="41"/>
      <c r="F14" s="41"/>
      <c r="G14" s="41"/>
      <c r="H14" s="41"/>
      <c r="I14" s="41"/>
      <c r="J14" s="42">
        <f t="shared" si="0"/>
        <v>174139418.53999999</v>
      </c>
    </row>
    <row r="15" spans="1:11" x14ac:dyDescent="0.25">
      <c r="A15" s="45" t="s">
        <v>4</v>
      </c>
      <c r="B15" s="43">
        <f t="shared" ref="B15:C15" si="1">B6+B7+B8+B9+B10+B11+B12+B13+B14</f>
        <v>2985924986.4700003</v>
      </c>
      <c r="C15" s="43">
        <f t="shared" si="1"/>
        <v>2136178.94</v>
      </c>
      <c r="D15" s="43">
        <f>D6+D7+D8+D9+D10+D11+D12+D13+D14</f>
        <v>1244525137.6799998</v>
      </c>
      <c r="E15" s="43">
        <f t="shared" ref="E15:I15" si="2">E6+E7+E8+E9+E10+E11+E12+E13+E14</f>
        <v>1549278223.4200001</v>
      </c>
      <c r="F15" s="43">
        <f t="shared" si="2"/>
        <v>4807532232.2799997</v>
      </c>
      <c r="G15" s="43">
        <f t="shared" si="2"/>
        <v>4121644539.52</v>
      </c>
      <c r="H15" s="43">
        <f t="shared" si="2"/>
        <v>2795508399.4300003</v>
      </c>
      <c r="I15" s="43">
        <f t="shared" si="2"/>
        <v>5983842435.7799997</v>
      </c>
      <c r="J15" s="43">
        <f>J6+J7+J8+J9+J10+J11+J12+J13+J14</f>
        <v>23490392133.52</v>
      </c>
    </row>
    <row r="16" spans="1:11" x14ac:dyDescent="0.25">
      <c r="A16" s="8"/>
      <c r="B16" s="9"/>
      <c r="C16" s="9"/>
      <c r="D16" s="9"/>
      <c r="E16" s="9"/>
      <c r="F16" s="9"/>
      <c r="G16" s="9"/>
      <c r="H16" s="9"/>
      <c r="I16" s="9"/>
      <c r="J16" s="36"/>
      <c r="K16" s="36"/>
    </row>
    <row r="17" spans="1:11" x14ac:dyDescent="0.25">
      <c r="A17" s="11" t="s">
        <v>6</v>
      </c>
      <c r="B17" s="9"/>
      <c r="C17" s="9"/>
      <c r="D17" s="9"/>
      <c r="E17" s="9"/>
      <c r="F17" s="9"/>
      <c r="G17" s="9"/>
      <c r="H17" s="9"/>
      <c r="I17" s="9"/>
      <c r="J17" s="36"/>
      <c r="K17" s="36"/>
    </row>
    <row r="18" spans="1:11" x14ac:dyDescent="0.25">
      <c r="A18" s="11"/>
      <c r="B18" s="9"/>
      <c r="C18" s="9"/>
      <c r="D18" s="9"/>
      <c r="E18" s="9"/>
      <c r="F18" s="9"/>
      <c r="G18" s="9"/>
      <c r="H18" s="9"/>
      <c r="I18" s="9"/>
      <c r="J18" s="36"/>
      <c r="K18" s="36"/>
    </row>
  </sheetData>
  <mergeCells count="10">
    <mergeCell ref="A3:A5"/>
    <mergeCell ref="B3:C3"/>
    <mergeCell ref="F3:H3"/>
    <mergeCell ref="I3:I4"/>
    <mergeCell ref="J3:J5"/>
    <mergeCell ref="B4:B5"/>
    <mergeCell ref="F4:H4"/>
    <mergeCell ref="C4:C5"/>
    <mergeCell ref="E4:E5"/>
    <mergeCell ref="D4:D5"/>
  </mergeCells>
  <conditionalFormatting sqref="B16">
    <cfRule type="cellIs" priority="16" operator="lessThanOrEqual">
      <formula>0</formula>
    </cfRule>
  </conditionalFormatting>
  <conditionalFormatting sqref="B17:B18">
    <cfRule type="cellIs" dxfId="7" priority="14" operator="lessThanOrEqual">
      <formula>#REF!</formula>
    </cfRule>
    <cfRule type="cellIs" priority="15" operator="lessThanOrEqual">
      <formula>#REF!</formula>
    </cfRule>
  </conditionalFormatting>
  <conditionalFormatting sqref="C6:C13 G6:J13">
    <cfRule type="cellIs" dxfId="6" priority="1" operator="lessThanOrEqual">
      <formula>#REF!</formula>
    </cfRule>
    <cfRule type="cellIs" priority="2" operator="lessThanOrEqual">
      <formula>#REF!</formula>
    </cfRule>
  </conditionalFormatting>
  <conditionalFormatting sqref="C16:J18">
    <cfRule type="cellIs" priority="19" operator="lessThanOrEqual">
      <formula>0</formula>
    </cfRule>
  </conditionalFormatting>
  <conditionalFormatting sqref="K16:K18">
    <cfRule type="cellIs" dxfId="5" priority="17" operator="lessThanOrEqual">
      <formula>#REF!</formula>
    </cfRule>
    <cfRule type="cellIs" priority="18" operator="lessThanOrEqual">
      <formula>#REF!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tabSelected="1"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10" sqref="C10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55" t="s">
        <v>50</v>
      </c>
      <c r="B1" s="55"/>
      <c r="C1" s="55"/>
      <c r="D1" s="55"/>
      <c r="E1" s="55"/>
    </row>
    <row r="3" spans="1:5" ht="30" customHeight="1" x14ac:dyDescent="0.25">
      <c r="A3" s="46" t="s">
        <v>0</v>
      </c>
      <c r="B3" s="46" t="s">
        <v>1</v>
      </c>
      <c r="C3" s="47" t="s">
        <v>2</v>
      </c>
      <c r="D3" s="48"/>
      <c r="E3" s="46" t="s">
        <v>4</v>
      </c>
    </row>
    <row r="4" spans="1:5" ht="30" customHeight="1" x14ac:dyDescent="0.25">
      <c r="A4" s="46"/>
      <c r="B4" s="46"/>
      <c r="C4" s="52" t="s">
        <v>8</v>
      </c>
      <c r="D4" s="52" t="s">
        <v>7</v>
      </c>
      <c r="E4" s="46"/>
    </row>
    <row r="5" spans="1:5" ht="81" customHeight="1" x14ac:dyDescent="0.25">
      <c r="A5" s="46"/>
      <c r="B5" s="46"/>
      <c r="C5" s="53"/>
      <c r="D5" s="53"/>
      <c r="E5" s="46"/>
    </row>
    <row r="6" spans="1:5" s="5" customFormat="1" x14ac:dyDescent="0.25">
      <c r="A6" s="3">
        <v>1</v>
      </c>
      <c r="B6" s="12" t="s">
        <v>38</v>
      </c>
      <c r="C6" s="35"/>
      <c r="D6" s="37">
        <v>440509554</v>
      </c>
      <c r="E6" s="15">
        <f t="shared" ref="E6" si="0">SUM(C6:D6)</f>
        <v>440509554</v>
      </c>
    </row>
    <row r="7" spans="1:5" s="5" customFormat="1" x14ac:dyDescent="0.25">
      <c r="A7" s="3">
        <v>2</v>
      </c>
      <c r="B7" s="12" t="s">
        <v>9</v>
      </c>
      <c r="C7" s="16">
        <v>-1129453650.97</v>
      </c>
      <c r="D7" s="17"/>
      <c r="E7" s="18">
        <f>SUM(C7:D7)</f>
        <v>-1129453650.97</v>
      </c>
    </row>
    <row r="8" spans="1:5" s="5" customFormat="1" x14ac:dyDescent="0.25">
      <c r="A8" s="3">
        <v>3</v>
      </c>
      <c r="B8" s="12" t="s">
        <v>37</v>
      </c>
      <c r="C8" s="16">
        <v>-1342618.3</v>
      </c>
      <c r="D8" s="17"/>
      <c r="E8" s="18">
        <f>SUM(C8:D8)</f>
        <v>-1342618.3</v>
      </c>
    </row>
    <row r="9" spans="1:5" s="5" customFormat="1" x14ac:dyDescent="0.25">
      <c r="A9" s="3">
        <v>4</v>
      </c>
      <c r="B9" s="4" t="s">
        <v>10</v>
      </c>
      <c r="C9" s="16">
        <v>65668494.170000002</v>
      </c>
      <c r="D9" s="17"/>
      <c r="E9" s="18">
        <f>SUM(C9:D9)</f>
        <v>65668494.170000002</v>
      </c>
    </row>
    <row r="10" spans="1:5" s="5" customFormat="1" x14ac:dyDescent="0.25">
      <c r="A10" s="3">
        <v>5</v>
      </c>
      <c r="B10" s="12" t="s">
        <v>11</v>
      </c>
      <c r="C10" s="16">
        <v>-541190651</v>
      </c>
      <c r="D10" s="17"/>
      <c r="E10" s="18">
        <f>SUM(C10:D10)</f>
        <v>-541190651</v>
      </c>
    </row>
    <row r="11" spans="1:5" s="5" customFormat="1" x14ac:dyDescent="0.25">
      <c r="A11" s="3">
        <v>6</v>
      </c>
      <c r="B11" s="12" t="s">
        <v>12</v>
      </c>
      <c r="C11" s="16">
        <v>-193816675</v>
      </c>
      <c r="D11" s="17"/>
      <c r="E11" s="18">
        <f>SUM(C11:D11)</f>
        <v>-193816675</v>
      </c>
    </row>
    <row r="12" spans="1:5" s="5" customFormat="1" x14ac:dyDescent="0.25">
      <c r="A12" s="3">
        <v>7</v>
      </c>
      <c r="B12" s="12" t="s">
        <v>18</v>
      </c>
      <c r="C12" s="16">
        <v>-32833322.550000001</v>
      </c>
      <c r="D12" s="17"/>
      <c r="E12" s="18">
        <f t="shared" ref="E12:E14" si="1">SUM(C12:D12)</f>
        <v>-32833322.550000001</v>
      </c>
    </row>
    <row r="13" spans="1:5" s="10" customFormat="1" x14ac:dyDescent="0.25">
      <c r="A13" s="3">
        <v>8</v>
      </c>
      <c r="B13" s="12" t="s">
        <v>39</v>
      </c>
      <c r="C13" s="16">
        <v>2843645</v>
      </c>
      <c r="D13" s="17"/>
      <c r="E13" s="18">
        <f t="shared" ref="E13" si="2">SUM(C13:D13)</f>
        <v>2843645</v>
      </c>
    </row>
    <row r="14" spans="1:5" s="10" customFormat="1" x14ac:dyDescent="0.25">
      <c r="A14" s="7"/>
      <c r="B14" s="8" t="s">
        <v>40</v>
      </c>
      <c r="C14" s="6">
        <f>SUM(C6:C13)</f>
        <v>-1830124778.6499999</v>
      </c>
      <c r="D14" s="6">
        <f>SUM(D6:D6)</f>
        <v>440509554</v>
      </c>
      <c r="E14" s="15">
        <f t="shared" si="1"/>
        <v>-1389615224.6499999</v>
      </c>
    </row>
    <row r="15" spans="1:5" s="10" customFormat="1" x14ac:dyDescent="0.25">
      <c r="A15" s="7"/>
      <c r="B15" s="11" t="s">
        <v>6</v>
      </c>
      <c r="C15" s="14"/>
      <c r="D15" s="14"/>
      <c r="E15" s="9"/>
    </row>
    <row r="16" spans="1:5" x14ac:dyDescent="0.25">
      <c r="A16" s="7"/>
      <c r="B16" s="8"/>
      <c r="C16" s="13"/>
      <c r="D16" s="13"/>
      <c r="E16" s="9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3:B14">
    <cfRule type="cellIs" priority="12" operator="lessThanOrEqual">
      <formula>0</formula>
    </cfRule>
  </conditionalFormatting>
  <conditionalFormatting sqref="B15:D15">
    <cfRule type="cellIs" dxfId="4" priority="4" operator="lessThanOrEqual">
      <formula>#REF!</formula>
    </cfRule>
    <cfRule type="cellIs" priority="5" operator="lessThanOrEqual">
      <formula>#REF!</formula>
    </cfRule>
  </conditionalFormatting>
  <conditionalFormatting sqref="B19:D28">
    <cfRule type="cellIs" dxfId="3" priority="13" operator="lessThanOrEqual">
      <formula>#REF!</formula>
    </cfRule>
    <cfRule type="cellIs" priority="14" operator="lessThanOrEqual">
      <formula>#REF!</formula>
    </cfRule>
  </conditionalFormatting>
  <conditionalFormatting sqref="C14:D14">
    <cfRule type="cellIs" priority="1" operator="lessThanOrEqual">
      <formula>0</formula>
    </cfRule>
  </conditionalFormatting>
  <conditionalFormatting sqref="E3">
    <cfRule type="cellIs" priority="3" operator="lessThanOrEqual">
      <formula>0</formula>
    </cfRule>
  </conditionalFormatting>
  <conditionalFormatting sqref="E15:E18 B16:D18">
    <cfRule type="cellIs" priority="15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9"/>
  <sheetViews>
    <sheetView zoomScale="90" zoomScaleNormal="90" workbookViewId="0">
      <selection activeCell="C27" sqref="C27"/>
    </sheetView>
  </sheetViews>
  <sheetFormatPr defaultRowHeight="15" x14ac:dyDescent="0.25"/>
  <cols>
    <col min="2" max="2" width="52.7109375" customWidth="1"/>
    <col min="3" max="3" width="22.85546875" customWidth="1"/>
    <col min="4" max="4" width="28" customWidth="1"/>
    <col min="5" max="5" width="20" customWidth="1"/>
  </cols>
  <sheetData>
    <row r="1" spans="1:5" ht="15.75" x14ac:dyDescent="0.25">
      <c r="A1" s="19"/>
      <c r="B1" s="2" t="s">
        <v>51</v>
      </c>
      <c r="C1" s="20"/>
      <c r="D1" s="20"/>
      <c r="E1" s="20"/>
    </row>
    <row r="2" spans="1:5" ht="15.75" x14ac:dyDescent="0.25">
      <c r="A2" s="19"/>
      <c r="B2" s="20"/>
      <c r="C2" s="20"/>
      <c r="D2" s="20"/>
      <c r="E2" s="20"/>
    </row>
    <row r="3" spans="1:5" ht="38.25" customHeight="1" x14ac:dyDescent="0.25">
      <c r="A3" s="56" t="s">
        <v>0</v>
      </c>
      <c r="B3" s="56" t="s">
        <v>13</v>
      </c>
      <c r="C3" s="21" t="s">
        <v>14</v>
      </c>
      <c r="D3" s="21" t="s">
        <v>3</v>
      </c>
      <c r="E3" s="59" t="s">
        <v>4</v>
      </c>
    </row>
    <row r="4" spans="1:5" ht="15" customHeight="1" x14ac:dyDescent="0.25">
      <c r="A4" s="57"/>
      <c r="B4" s="57"/>
      <c r="C4" s="62" t="s">
        <v>15</v>
      </c>
      <c r="D4" s="59" t="s">
        <v>16</v>
      </c>
      <c r="E4" s="60"/>
    </row>
    <row r="5" spans="1:5" ht="27.75" customHeight="1" x14ac:dyDescent="0.25">
      <c r="A5" s="58"/>
      <c r="B5" s="58"/>
      <c r="C5" s="63"/>
      <c r="D5" s="61"/>
      <c r="E5" s="61"/>
    </row>
    <row r="6" spans="1:5" ht="15.75" x14ac:dyDescent="0.25">
      <c r="A6" s="22">
        <v>1</v>
      </c>
      <c r="B6" s="23" t="s">
        <v>29</v>
      </c>
      <c r="C6" s="24">
        <v>-657804057.10000002</v>
      </c>
      <c r="D6" s="24">
        <v>-463972</v>
      </c>
      <c r="E6" s="28">
        <f t="shared" ref="E6:E12" si="0">SUM(C6:D6)</f>
        <v>-658268029.10000002</v>
      </c>
    </row>
    <row r="7" spans="1:5" ht="15.75" x14ac:dyDescent="0.25">
      <c r="A7" s="22">
        <v>2</v>
      </c>
      <c r="B7" s="25" t="s">
        <v>30</v>
      </c>
      <c r="C7" s="24">
        <v>1135967463.6300001</v>
      </c>
      <c r="D7" s="24"/>
      <c r="E7" s="28">
        <f t="shared" si="0"/>
        <v>1135967463.6300001</v>
      </c>
    </row>
    <row r="8" spans="1:5" ht="15.75" x14ac:dyDescent="0.25">
      <c r="A8" s="22">
        <v>3</v>
      </c>
      <c r="B8" s="26" t="s">
        <v>31</v>
      </c>
      <c r="C8" s="24">
        <v>-33813119</v>
      </c>
      <c r="D8" s="24"/>
      <c r="E8" s="28">
        <f t="shared" si="0"/>
        <v>-33813119</v>
      </c>
    </row>
    <row r="9" spans="1:5" ht="15.75" x14ac:dyDescent="0.25">
      <c r="A9" s="22">
        <v>4</v>
      </c>
      <c r="B9" s="26" t="s">
        <v>32</v>
      </c>
      <c r="C9" s="24">
        <v>-21956611.59</v>
      </c>
      <c r="D9" s="24">
        <v>10860536</v>
      </c>
      <c r="E9" s="28">
        <f t="shared" si="0"/>
        <v>-11096075.59</v>
      </c>
    </row>
    <row r="10" spans="1:5" ht="15.75" x14ac:dyDescent="0.25">
      <c r="A10" s="22">
        <v>5</v>
      </c>
      <c r="B10" s="26" t="s">
        <v>33</v>
      </c>
      <c r="C10" s="24"/>
      <c r="D10" s="24">
        <v>2776497</v>
      </c>
      <c r="E10" s="28">
        <f t="shared" si="0"/>
        <v>2776497</v>
      </c>
    </row>
    <row r="11" spans="1:5" ht="15.75" x14ac:dyDescent="0.25">
      <c r="A11" s="22">
        <v>6</v>
      </c>
      <c r="B11" s="25" t="s">
        <v>34</v>
      </c>
      <c r="C11" s="24">
        <v>415142.8</v>
      </c>
      <c r="D11" s="24"/>
      <c r="E11" s="28">
        <f t="shared" si="0"/>
        <v>415142.8</v>
      </c>
    </row>
    <row r="12" spans="1:5" ht="15.75" x14ac:dyDescent="0.25">
      <c r="A12" s="22">
        <v>7</v>
      </c>
      <c r="B12" s="25" t="s">
        <v>35</v>
      </c>
      <c r="C12" s="24">
        <v>62885533.280000001</v>
      </c>
      <c r="D12" s="24"/>
      <c r="E12" s="28">
        <f t="shared" si="0"/>
        <v>62885533.280000001</v>
      </c>
    </row>
    <row r="13" spans="1:5" ht="15.75" x14ac:dyDescent="0.25">
      <c r="A13" s="22">
        <v>8</v>
      </c>
      <c r="B13" s="26" t="s">
        <v>36</v>
      </c>
      <c r="C13" s="24">
        <v>179461718.38999999</v>
      </c>
      <c r="D13" s="24"/>
      <c r="E13" s="28">
        <f>SUM(C13:D13)</f>
        <v>179461718.38999999</v>
      </c>
    </row>
    <row r="14" spans="1:5" ht="15.75" x14ac:dyDescent="0.25">
      <c r="A14" s="22"/>
      <c r="B14" s="27" t="s">
        <v>5</v>
      </c>
      <c r="C14" s="28">
        <f>SUM(C6:C13)</f>
        <v>665156070.41000009</v>
      </c>
      <c r="D14" s="28">
        <f>SUM(D6:D13)</f>
        <v>13173061</v>
      </c>
      <c r="E14" s="28">
        <f>SUM(E6:E13)</f>
        <v>678329131.41000009</v>
      </c>
    </row>
    <row r="16" spans="1:5" x14ac:dyDescent="0.25">
      <c r="A16" s="30" t="s">
        <v>17</v>
      </c>
      <c r="B16" s="31"/>
      <c r="C16" s="31"/>
      <c r="D16" s="32"/>
    </row>
    <row r="17" spans="1:4" ht="15.75" x14ac:dyDescent="0.25">
      <c r="A17" s="33"/>
      <c r="B17" s="34"/>
      <c r="C17" s="34"/>
      <c r="D17" s="34"/>
    </row>
    <row r="19" spans="1:4" ht="15.75" x14ac:dyDescent="0.25">
      <c r="A19" s="29"/>
    </row>
  </sheetData>
  <mergeCells count="5">
    <mergeCell ref="A3:A5"/>
    <mergeCell ref="B3:B5"/>
    <mergeCell ref="E3:E5"/>
    <mergeCell ref="C4:C5"/>
    <mergeCell ref="D4:D5"/>
  </mergeCells>
  <conditionalFormatting sqref="B14:E14">
    <cfRule type="cellIs" priority="7" operator="lessThanOrEqual">
      <formula>0</formula>
    </cfRule>
  </conditionalFormatting>
  <conditionalFormatting sqref="C7">
    <cfRule type="cellIs" priority="1" operator="lessThanOrEqual">
      <formula>#REF!</formula>
    </cfRule>
    <cfRule type="cellIs" dxfId="2" priority="2" operator="lessThanOrEqual">
      <formula>#REF!</formula>
    </cfRule>
  </conditionalFormatting>
  <conditionalFormatting sqref="E6:E12">
    <cfRule type="cellIs" dxfId="1" priority="6" operator="lessThanOrEqual">
      <formula>#REF!</formula>
    </cfRule>
  </conditionalFormatting>
  <conditionalFormatting sqref="E13">
    <cfRule type="cellIs" dxfId="0" priority="5" operator="lessThanOrEqual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ЕДБ</vt:lpstr>
      <vt:lpstr>ЛК</vt:lpstr>
      <vt:lpstr>МҚҰ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2023-09-21T14:20:53Z</dcterms:modified>
</cp:coreProperties>
</file>